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<sst xmlns="http://schemas.openxmlformats.org/spreadsheetml/2006/main" count="238" uniqueCount="162">
  <si>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</si>
  <si>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</si>
  <si>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</si>
  <si>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</si>
  <si>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</si>
  <si>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</si>
  <si>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</si>
  <si>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</si>
  <si>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</si>
  <si>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</si>
  <si>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</si>
  <si>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</si>
  <si>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</si>
  <si>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</si>
  <si>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</si>
  <si>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</si>
  <si>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</si>
  <si>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</si>
  <si>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</si>
  <si>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</si>
  <si>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</si>
  <si>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</si>
  <si>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</si>
  <si>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</si>
  <si>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</si>
  <si>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</si>
  <si>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</si>
  <si>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</si>
  <si>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</si>
  <si>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</si>
  <si>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</si>
  <si>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</si>
  <si>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</si>
  <si>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</si>
  <si>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</si>
  <si>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</si>
  <si>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</si>
  <si>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</si>
  <si>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</si>
  <si>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</si>
  <si>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</si>
  <si>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</si>
  <si>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</si>
  <si>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</si>
  <si>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</si>
  <si>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</si>
  <si>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</si>
  <si>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</si>
  <si>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</si>
  <si>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</si>
  <si>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</si>
  <si>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</si>
  <si>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</si>
  <si>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</si>
  <si>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</si>
  <si>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</si>
  <si>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</si>
  <si>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</si>
  <si>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</si>
  <si>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</si>
  <si>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</si>
  <si>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</si>
  <si>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</si>
  <si>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</si>
  <si>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</si>
  <si>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</si>
  <si>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</si>
  <si>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</si>
  <si>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</si>
  <si>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</si>
  <si>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</si>
  <si>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</si>
  <si>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</si>
  <si>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</si>
  <si>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</si>
  <si>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</si>
  <si>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</si>
  <si>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</si>
  <si>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</si>
  <si>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</si>
  <si>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</si>
  <si>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</si>
  <si>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</si>
  <si>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</si>
  <si>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</si>
  <si>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</si>
  <si>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</si>
  <si>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</si>
  <si>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</si>
  <si>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</si>
  <si>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</si>
  <si>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</si>
  <si>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</si>
  <si>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</si>
  <si>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</si>
  <si>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</si>
  <si>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Севлиево</t>
  </si>
  <si>
    <t>Габрово</t>
  </si>
  <si>
    <t>Севлиево</t>
  </si>
  <si>
    <t xml:space="preserve">пл. Свобода </t>
  </si>
  <si>
    <t>354 АКП 049</t>
  </si>
  <si>
    <t>354АПК080</t>
  </si>
  <si>
    <t>354АКП083</t>
  </si>
  <si>
    <t>419ЛФЕ001</t>
  </si>
  <si>
    <t>419ЛФЕ004</t>
  </si>
  <si>
    <t>419ЛФЕ005</t>
  </si>
  <si>
    <t>419ЛФЕ003</t>
  </si>
  <si>
    <t>419ЛФЕ002</t>
  </si>
  <si>
    <t>354АКП081</t>
  </si>
  <si>
    <t>Спортна зала " Дан Колов"</t>
  </si>
  <si>
    <t>354АПК082</t>
  </si>
  <si>
    <t>Детски комплекс " Йовко Йовков"</t>
  </si>
  <si>
    <t>000215889</t>
  </si>
  <si>
    <t>Обединено Детско Заведение  "Пролет 2"</t>
  </si>
  <si>
    <t>Обединено Детско Заведение  " Радост 1"</t>
  </si>
  <si>
    <t>Обединено Детско Заведение " Слънце 1 "</t>
  </si>
  <si>
    <t>Обединено Детско Заведение " Слънце 3"</t>
  </si>
  <si>
    <t>Обединено Детско Заведение  "Щастливо Детство - 2"</t>
  </si>
  <si>
    <t>Обединено Детско Заведение " Щастливо Детство - 1"</t>
  </si>
  <si>
    <t xml:space="preserve">Средно Общообразователно Училище  "Васил Левски" </t>
  </si>
  <si>
    <t>2014-2020 година</t>
  </si>
  <si>
    <t>65927.501.2115.1;  65927.501.2115.2; 65927.501.2115.3</t>
  </si>
  <si>
    <t xml:space="preserve">Изолация на външни стени    Изолация на покрив                 Подмяна на Дограма                       Подмяна на осветителни тела                          </t>
  </si>
  <si>
    <t xml:space="preserve">Изолация на външни стени    Изолация на покрив                 Подмяна на Дограма                       Подмяна на осветителни тела             Изолация на под   Подмяна на радиатори    </t>
  </si>
  <si>
    <t>Изолация на външни стени    Изолация на покрив                 Подмяна на Дограма                       Подмяна на осветителни тела             Изолация на под   Подмяна на радиатори</t>
  </si>
  <si>
    <t xml:space="preserve"> Второ Основно Училище " Стефан Пешев"</t>
  </si>
  <si>
    <t xml:space="preserve"> Първо Основно Училище "Христо Ботев"</t>
  </si>
  <si>
    <t xml:space="preserve">Изолация на външни стени    Изолация на покрив                 Подмяна на Дограма                       Подмяна на осветителни тела        </t>
  </si>
  <si>
    <t xml:space="preserve">Топлоизолиране на под     Изолиране на външни стени  Подмяна на дограма      Изолиране на покрив          Подмяна на осветителна инсталация      Възтановяване на вентилационна инслаталия ;    Подмяна на старата тръбната разпределителна мрежа    </t>
  </si>
  <si>
    <t xml:space="preserve">Изолиране на външни стени; Подмяна на дограма ;      Изолиране на покрив ;           </t>
  </si>
  <si>
    <t>419ЛФЕ006</t>
  </si>
  <si>
    <t>Обединено детско заведение " Снежанка " с. Душево</t>
  </si>
  <si>
    <t>209СКГ043</t>
  </si>
  <si>
    <t xml:space="preserve">Топлоизолация на външни стени;   Изолация на покрив ;     Подмяна на дограма ;     Подмяна на котелна инсталация;  Обновяване на сградната инсталация; Подмяна на осветителени тела; </t>
  </si>
  <si>
    <t>Основно училище "Васил Левски " с. Шумата</t>
  </si>
  <si>
    <t>419ЛФЕ120</t>
  </si>
  <si>
    <t xml:space="preserve">Изолиране на външни стени; Подмяна на дограма ; Изолиране на покрив ; Изолиране на пода; </t>
  </si>
  <si>
    <t>Начално училище "Кирил и Методий"</t>
  </si>
  <si>
    <t>373БКО033</t>
  </si>
  <si>
    <t>Изолиране на външни стени;   Изолация на покрив; Подмяна на осветителни тела ;   Подмяна на тръбна мрежа и комин</t>
  </si>
  <si>
    <t>65927.501.2072</t>
  </si>
  <si>
    <t>65927.501.1378</t>
  </si>
  <si>
    <t>65927.501.1888</t>
  </si>
  <si>
    <t>65927.501.1723</t>
  </si>
  <si>
    <t>65927.501.5250.1</t>
  </si>
  <si>
    <t>65927.501.4514.1</t>
  </si>
  <si>
    <t>65927.501.1959.1</t>
  </si>
  <si>
    <t>65927.501.831.1</t>
  </si>
  <si>
    <t>65927.501.5165</t>
  </si>
  <si>
    <t>65927.501.4075</t>
  </si>
  <si>
    <t>65927.501.4515</t>
  </si>
  <si>
    <t>УПИ VII-113,114, кв,27</t>
  </si>
  <si>
    <t>УПИ І-278, кв.43</t>
  </si>
  <si>
    <t>Министерство на образованието</t>
  </si>
  <si>
    <t xml:space="preserve">Оперативна програма </t>
  </si>
  <si>
    <t>268/16.12.2014г.</t>
  </si>
  <si>
    <t xml:space="preserve">План за енергийна ефективност и програма за изпълнението </t>
  </si>
  <si>
    <t>Собствено финансиране</t>
  </si>
  <si>
    <t>Дата: 13.02.2017г.</t>
  </si>
  <si>
    <t xml:space="preserve">      Д-р Иван Иванов -               Кмет на Община Севлиево</t>
  </si>
  <si>
    <t>Цветелина Николовска</t>
  </si>
  <si>
    <t>0675/396-166       ts.nikolovska@sevlievo.bg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</si>
</sst>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  <numFmt numFmtId="182" formatCode="[$-402]d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3" fillId="0" borderId="0" xfId="34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5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3" fillId="0" borderId="13" xfId="34" applyFont="1" applyBorder="1" applyAlignment="1" applyProtection="1">
      <alignment wrapText="1"/>
      <protection locked="0"/>
    </xf>
    <xf numFmtId="0" fontId="69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6" fillId="0" borderId="13" xfId="34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B26" sqref="B26:E26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3" t="s">
        <v>61</v>
      </c>
      <c r="E1" s="84">
        <v>2016</v>
      </c>
    </row>
    <row r="2" spans="2:5" ht="10.5" customHeight="1">
      <c r="B2" s="19"/>
      <c r="C2" s="20"/>
      <c r="D2" s="20"/>
      <c r="E2" s="20"/>
    </row>
    <row r="3" spans="1:5" ht="15.75">
      <c r="A3" s="96" t="s">
        <v>64</v>
      </c>
      <c r="B3" s="96"/>
      <c r="C3" s="96"/>
      <c r="D3" s="96"/>
      <c r="E3" s="96"/>
    </row>
    <row r="4" spans="1:5" ht="15.75" customHeight="1">
      <c r="A4" s="96" t="s">
        <v>95</v>
      </c>
      <c r="B4" s="96"/>
      <c r="C4" s="96"/>
      <c r="D4" s="96"/>
      <c r="E4" s="96"/>
    </row>
    <row r="5" spans="1:6" ht="21.75" customHeight="1">
      <c r="A5" s="97" t="s">
        <v>65</v>
      </c>
      <c r="B5" s="97"/>
      <c r="C5" s="97"/>
      <c r="D5" s="97"/>
      <c r="E5" s="97"/>
      <c r="F5" s="21"/>
    </row>
    <row r="6" spans="1:6" ht="32.25" customHeight="1">
      <c r="A6" s="98" t="s">
        <v>63</v>
      </c>
      <c r="B6" s="98"/>
      <c r="C6" s="98"/>
      <c r="D6" s="98"/>
      <c r="E6" s="98"/>
      <c r="F6" s="21"/>
    </row>
    <row r="7" spans="1:6" ht="48" customHeight="1">
      <c r="A7" s="99" t="s">
        <v>93</v>
      </c>
      <c r="B7" s="99"/>
      <c r="C7" s="99"/>
      <c r="D7" s="99"/>
      <c r="E7" s="99"/>
      <c r="F7" s="21"/>
    </row>
    <row r="8" spans="1:5" ht="38.25" customHeight="1">
      <c r="A8" s="66" t="s">
        <v>82</v>
      </c>
      <c r="B8" s="100" t="s">
        <v>87</v>
      </c>
      <c r="C8" s="101"/>
      <c r="D8" s="101"/>
      <c r="E8" s="101"/>
    </row>
    <row r="9" spans="1:5" ht="31.5" customHeight="1">
      <c r="A9" s="66" t="s">
        <v>83</v>
      </c>
      <c r="B9" s="112" t="s">
        <v>96</v>
      </c>
      <c r="C9" s="113"/>
      <c r="D9" s="113"/>
      <c r="E9" s="114"/>
    </row>
    <row r="10" spans="1:5" ht="31.5" customHeight="1">
      <c r="A10" s="86" t="s">
        <v>84</v>
      </c>
      <c r="B10" s="109" t="s">
        <v>112</v>
      </c>
      <c r="C10" s="110"/>
      <c r="D10" s="110"/>
      <c r="E10" s="111"/>
    </row>
    <row r="11" spans="1:6" ht="32.25" customHeight="1">
      <c r="A11" s="116" t="s">
        <v>4</v>
      </c>
      <c r="B11" s="116"/>
      <c r="C11" s="10"/>
      <c r="D11" s="16"/>
      <c r="E11" s="64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2" t="s">
        <v>7</v>
      </c>
      <c r="E12" s="62" t="s">
        <v>0</v>
      </c>
      <c r="F12" s="28"/>
    </row>
    <row r="13" spans="1:6" ht="31.5" customHeight="1">
      <c r="A13" s="63" t="s">
        <v>97</v>
      </c>
      <c r="B13" s="63" t="s">
        <v>98</v>
      </c>
      <c r="C13" s="63" t="s">
        <v>98</v>
      </c>
      <c r="D13" s="63" t="s">
        <v>99</v>
      </c>
      <c r="E13" s="94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94</v>
      </c>
      <c r="B15" s="33"/>
      <c r="C15" s="34"/>
      <c r="D15" s="34"/>
      <c r="E15" s="34"/>
      <c r="F15" s="21"/>
    </row>
    <row r="16" spans="1:6" ht="36" customHeight="1">
      <c r="A16" s="67" t="s">
        <v>59</v>
      </c>
      <c r="B16" s="115" t="s">
        <v>60</v>
      </c>
      <c r="C16" s="115"/>
      <c r="D16" s="115" t="s">
        <v>88</v>
      </c>
      <c r="E16" s="115"/>
      <c r="F16" s="21"/>
    </row>
    <row r="17" spans="1:6" ht="54" customHeight="1">
      <c r="A17" s="65" t="s">
        <v>156</v>
      </c>
      <c r="B17" s="103" t="s">
        <v>120</v>
      </c>
      <c r="C17" s="103"/>
      <c r="D17" s="103" t="s">
        <v>155</v>
      </c>
      <c r="E17" s="103"/>
      <c r="F17" s="21"/>
    </row>
    <row r="18" spans="1:6" ht="21" customHeight="1">
      <c r="A18" s="117"/>
      <c r="B18" s="117"/>
      <c r="C18" s="117"/>
      <c r="D18" s="117"/>
      <c r="E18" s="117"/>
      <c r="F18" s="21"/>
    </row>
    <row r="19" spans="1:6" ht="32.25" customHeight="1">
      <c r="A19" s="104" t="s">
        <v>80</v>
      </c>
      <c r="B19" s="104"/>
      <c r="C19" s="104"/>
      <c r="D19" s="57">
        <v>7291</v>
      </c>
      <c r="E19" s="85" t="s">
        <v>5</v>
      </c>
      <c r="F19" s="21"/>
    </row>
    <row r="20" spans="1:6" ht="22.5" customHeight="1">
      <c r="A20" s="104" t="s">
        <v>76</v>
      </c>
      <c r="B20" s="104"/>
      <c r="C20" s="104"/>
      <c r="D20" s="2">
        <v>3312.87217</v>
      </c>
      <c r="E20" s="85" t="s">
        <v>5</v>
      </c>
      <c r="F20" s="21"/>
    </row>
    <row r="21" spans="1:6" ht="25.5" customHeight="1">
      <c r="A21" s="104"/>
      <c r="B21" s="104"/>
      <c r="C21" s="104"/>
      <c r="D21" s="58">
        <f>D20*100/D19</f>
        <v>45.43782979015224</v>
      </c>
      <c r="E21" s="85" t="s">
        <v>8</v>
      </c>
      <c r="F21" s="21"/>
    </row>
    <row r="22" spans="1:6" ht="31.5" customHeight="1">
      <c r="A22" s="108" t="s">
        <v>77</v>
      </c>
      <c r="B22" s="108"/>
      <c r="C22" s="108"/>
      <c r="D22" s="93"/>
      <c r="E22" s="85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7" t="s">
        <v>92</v>
      </c>
      <c r="B24" s="36"/>
      <c r="C24" s="36"/>
      <c r="D24" s="35"/>
      <c r="E24" s="25"/>
      <c r="F24" s="21"/>
    </row>
    <row r="25" spans="1:6" ht="28.5" customHeight="1">
      <c r="A25" s="88" t="s">
        <v>90</v>
      </c>
      <c r="B25" s="105" t="s">
        <v>160</v>
      </c>
      <c r="C25" s="105"/>
      <c r="D25" s="105"/>
      <c r="E25" s="105"/>
      <c r="F25" s="21"/>
    </row>
    <row r="26" spans="1:6" ht="28.5" customHeight="1">
      <c r="A26" s="88" t="s">
        <v>91</v>
      </c>
      <c r="B26" s="105" t="s">
        <v>161</v>
      </c>
      <c r="C26" s="105"/>
      <c r="D26" s="105"/>
      <c r="E26" s="105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8" t="s">
        <v>158</v>
      </c>
      <c r="B28" s="39"/>
      <c r="C28" s="22"/>
      <c r="D28" s="106" t="s">
        <v>89</v>
      </c>
      <c r="E28" s="107"/>
      <c r="F28" s="21"/>
    </row>
    <row r="29" spans="1:7" ht="27" customHeight="1">
      <c r="A29" s="68"/>
      <c r="B29" s="39"/>
      <c r="C29" s="22"/>
      <c r="D29" s="95" t="s">
        <v>159</v>
      </c>
      <c r="E29" s="95"/>
      <c r="F29" s="95"/>
      <c r="G29" s="95"/>
    </row>
    <row r="30" spans="2:6" ht="26.25" customHeight="1">
      <c r="B30" s="21"/>
      <c r="C30" s="21"/>
      <c r="D30" s="102" t="s">
        <v>62</v>
      </c>
      <c r="E30" s="102"/>
      <c r="F30" s="21"/>
    </row>
  </sheetData>
  <sheetProtection/>
  <mergeCells count="21">
    <mergeCell ref="B10:E10"/>
    <mergeCell ref="B9:E9"/>
    <mergeCell ref="B16:C16"/>
    <mergeCell ref="A11:B11"/>
    <mergeCell ref="D16:E16"/>
    <mergeCell ref="A18:E18"/>
    <mergeCell ref="D30:E30"/>
    <mergeCell ref="B17:C17"/>
    <mergeCell ref="D17:E17"/>
    <mergeCell ref="A20:C21"/>
    <mergeCell ref="B25:E25"/>
    <mergeCell ref="D28:E28"/>
    <mergeCell ref="A22:C22"/>
    <mergeCell ref="B26:E26"/>
    <mergeCell ref="A19:C19"/>
    <mergeCell ref="A3:E3"/>
    <mergeCell ref="A4:E4"/>
    <mergeCell ref="A5:E5"/>
    <mergeCell ref="A6:E6"/>
    <mergeCell ref="A7:E7"/>
    <mergeCell ref="B8:E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50" zoomScaleNormal="50" zoomScalePageLayoutView="0" workbookViewId="0" topLeftCell="A17">
      <selection activeCell="K19" sqref="K19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7" customWidth="1"/>
    <col min="13" max="13" width="9.28125" style="47" customWidth="1"/>
    <col min="14" max="14" width="8.140625" style="47" customWidth="1"/>
    <col min="15" max="15" width="8.8515625" style="47" customWidth="1"/>
    <col min="16" max="16" width="9.140625" style="47" customWidth="1"/>
    <col min="17" max="18" width="9.7109375" style="47" customWidth="1"/>
    <col min="19" max="19" width="10.7109375" style="47" customWidth="1"/>
    <col min="20" max="20" width="8.8515625" style="47" customWidth="1"/>
    <col min="21" max="21" width="9.57421875" style="47" customWidth="1"/>
    <col min="22" max="22" width="8.28125" style="47" customWidth="1"/>
    <col min="23" max="23" width="13.57421875" style="47" customWidth="1"/>
    <col min="24" max="25" width="9.140625" style="47" customWidth="1"/>
    <col min="26" max="16384" width="9.140625" style="41" customWidth="1"/>
  </cols>
  <sheetData>
    <row r="1" spans="1:23" ht="24" customHeight="1">
      <c r="A1" s="121" t="s">
        <v>0</v>
      </c>
      <c r="B1" s="118" t="s">
        <v>79</v>
      </c>
      <c r="C1" s="118" t="s">
        <v>66</v>
      </c>
      <c r="D1" s="118" t="s">
        <v>74</v>
      </c>
      <c r="E1" s="118" t="s">
        <v>67</v>
      </c>
      <c r="F1" s="118" t="s">
        <v>68</v>
      </c>
      <c r="G1" s="118" t="s">
        <v>73</v>
      </c>
      <c r="H1" s="118" t="s">
        <v>69</v>
      </c>
      <c r="I1" s="118" t="s">
        <v>75</v>
      </c>
      <c r="J1" s="123" t="s">
        <v>78</v>
      </c>
      <c r="K1" s="123" t="s">
        <v>9</v>
      </c>
      <c r="L1" s="126" t="s">
        <v>58</v>
      </c>
      <c r="M1" s="127"/>
      <c r="N1" s="127"/>
      <c r="O1" s="127"/>
      <c r="P1" s="127"/>
      <c r="Q1" s="127"/>
      <c r="R1" s="127"/>
      <c r="S1" s="127"/>
      <c r="T1" s="127"/>
      <c r="U1" s="127"/>
      <c r="V1" s="128"/>
      <c r="W1" s="123" t="s">
        <v>10</v>
      </c>
    </row>
    <row r="2" spans="1:23" ht="27.75" customHeight="1">
      <c r="A2" s="121"/>
      <c r="B2" s="119"/>
      <c r="C2" s="119"/>
      <c r="D2" s="119"/>
      <c r="E2" s="119"/>
      <c r="F2" s="119"/>
      <c r="G2" s="119"/>
      <c r="H2" s="119"/>
      <c r="I2" s="119"/>
      <c r="J2" s="124"/>
      <c r="K2" s="124"/>
      <c r="L2" s="126" t="s">
        <v>11</v>
      </c>
      <c r="M2" s="127"/>
      <c r="N2" s="127"/>
      <c r="O2" s="127"/>
      <c r="P2" s="128"/>
      <c r="Q2" s="134" t="s">
        <v>12</v>
      </c>
      <c r="R2" s="134"/>
      <c r="S2" s="129" t="s">
        <v>13</v>
      </c>
      <c r="T2" s="136" t="s">
        <v>14</v>
      </c>
      <c r="U2" s="136" t="s">
        <v>15</v>
      </c>
      <c r="V2" s="136" t="s">
        <v>16</v>
      </c>
      <c r="W2" s="124"/>
    </row>
    <row r="3" spans="1:23" ht="44.25" customHeight="1">
      <c r="A3" s="121"/>
      <c r="B3" s="119"/>
      <c r="C3" s="119"/>
      <c r="D3" s="119"/>
      <c r="E3" s="119"/>
      <c r="F3" s="119"/>
      <c r="G3" s="119"/>
      <c r="H3" s="119"/>
      <c r="I3" s="119"/>
      <c r="J3" s="124"/>
      <c r="K3" s="124"/>
      <c r="L3" s="118" t="s">
        <v>49</v>
      </c>
      <c r="M3" s="129" t="s">
        <v>17</v>
      </c>
      <c r="N3" s="129" t="s">
        <v>50</v>
      </c>
      <c r="O3" s="129" t="s">
        <v>18</v>
      </c>
      <c r="P3" s="129" t="s">
        <v>51</v>
      </c>
      <c r="Q3" s="129" t="s">
        <v>19</v>
      </c>
      <c r="R3" s="129" t="s">
        <v>20</v>
      </c>
      <c r="S3" s="135"/>
      <c r="T3" s="137"/>
      <c r="U3" s="137"/>
      <c r="V3" s="137"/>
      <c r="W3" s="124"/>
    </row>
    <row r="4" spans="1:23" ht="27.75" customHeight="1">
      <c r="A4" s="122"/>
      <c r="B4" s="120"/>
      <c r="C4" s="120"/>
      <c r="D4" s="120"/>
      <c r="E4" s="120"/>
      <c r="F4" s="120"/>
      <c r="G4" s="120"/>
      <c r="H4" s="120"/>
      <c r="I4" s="120"/>
      <c r="J4" s="125"/>
      <c r="K4" s="125"/>
      <c r="L4" s="120"/>
      <c r="M4" s="130"/>
      <c r="N4" s="130"/>
      <c r="O4" s="130"/>
      <c r="P4" s="130"/>
      <c r="Q4" s="130"/>
      <c r="R4" s="130"/>
      <c r="S4" s="130"/>
      <c r="T4" s="138"/>
      <c r="U4" s="138"/>
      <c r="V4" s="138"/>
      <c r="W4" s="125"/>
    </row>
    <row r="5" spans="1:25" s="42" customFormat="1" ht="55.5" customHeight="1">
      <c r="A5" s="11" t="s">
        <v>21</v>
      </c>
      <c r="B5" s="54" t="s">
        <v>70</v>
      </c>
      <c r="C5" s="11" t="s">
        <v>21</v>
      </c>
      <c r="D5" s="11" t="s">
        <v>21</v>
      </c>
      <c r="E5" s="11" t="s">
        <v>72</v>
      </c>
      <c r="F5" s="11" t="s">
        <v>21</v>
      </c>
      <c r="G5" s="54" t="s">
        <v>71</v>
      </c>
      <c r="H5" s="11" t="s">
        <v>21</v>
      </c>
      <c r="I5" s="54" t="s">
        <v>70</v>
      </c>
      <c r="J5" s="11" t="s">
        <v>21</v>
      </c>
      <c r="K5" s="11" t="s">
        <v>22</v>
      </c>
      <c r="L5" s="69" t="s">
        <v>23</v>
      </c>
      <c r="M5" s="69" t="s">
        <v>57</v>
      </c>
      <c r="N5" s="69" t="s">
        <v>23</v>
      </c>
      <c r="O5" s="69" t="s">
        <v>23</v>
      </c>
      <c r="P5" s="69" t="s">
        <v>23</v>
      </c>
      <c r="Q5" s="70" t="s">
        <v>24</v>
      </c>
      <c r="R5" s="70" t="s">
        <v>24</v>
      </c>
      <c r="S5" s="70" t="s">
        <v>24</v>
      </c>
      <c r="T5" s="71" t="s">
        <v>25</v>
      </c>
      <c r="U5" s="69" t="s">
        <v>26</v>
      </c>
      <c r="V5" s="71" t="s">
        <v>27</v>
      </c>
      <c r="W5" s="72" t="s">
        <v>21</v>
      </c>
      <c r="X5" s="48"/>
      <c r="Y5" s="48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300" customHeight="1" thickTop="1">
      <c r="A7" s="43">
        <v>1</v>
      </c>
      <c r="B7" s="27" t="s">
        <v>33</v>
      </c>
      <c r="C7" s="27" t="s">
        <v>119</v>
      </c>
      <c r="D7" s="27" t="s">
        <v>150</v>
      </c>
      <c r="E7" s="27">
        <v>12501.78</v>
      </c>
      <c r="F7" s="27" t="s">
        <v>100</v>
      </c>
      <c r="G7" s="27" t="s">
        <v>122</v>
      </c>
      <c r="H7" s="27" t="s">
        <v>122</v>
      </c>
      <c r="I7" s="44" t="s">
        <v>52</v>
      </c>
      <c r="J7" s="45" t="s">
        <v>154</v>
      </c>
      <c r="K7" s="45">
        <v>413.85829</v>
      </c>
      <c r="L7" s="73">
        <v>0</v>
      </c>
      <c r="M7" s="73">
        <v>64.6298</v>
      </c>
      <c r="N7" s="74">
        <v>0</v>
      </c>
      <c r="O7" s="74">
        <v>0</v>
      </c>
      <c r="P7" s="74">
        <v>0</v>
      </c>
      <c r="Q7" s="73">
        <v>618.033</v>
      </c>
      <c r="R7" s="73">
        <v>0</v>
      </c>
      <c r="S7" s="81">
        <f>IF(SUM(L7:P7)&gt;0,(L7*6000+M7*9300+N7*11628+O7*13900+P7*3300)/1000,SUM(Q7:R7))</f>
        <v>601.05714</v>
      </c>
      <c r="T7" s="73">
        <v>61.19059</v>
      </c>
      <c r="U7" s="82">
        <f>IF(SUM(L7:P7)&gt;0,(L7*6000*440+M7*9300*247+N7*11628*311+O7*13900*311+P7*3300*6),(Q7*819+R7*350)*1000)/1000000</f>
        <v>148.46111358000002</v>
      </c>
      <c r="V7" s="81">
        <f aca="true" t="shared" si="0" ref="V7:V57">IF(T7=0,"",K7/T7)</f>
        <v>6.763430292141324</v>
      </c>
      <c r="W7" s="75"/>
    </row>
    <row r="8" spans="1:23" ht="177.75" customHeight="1">
      <c r="A8" s="43">
        <v>2</v>
      </c>
      <c r="B8" s="27" t="s">
        <v>33</v>
      </c>
      <c r="C8" s="27" t="s">
        <v>126</v>
      </c>
      <c r="D8" s="27" t="s">
        <v>141</v>
      </c>
      <c r="E8" s="44">
        <v>1590</v>
      </c>
      <c r="F8" s="27" t="s">
        <v>101</v>
      </c>
      <c r="G8" s="27" t="s">
        <v>123</v>
      </c>
      <c r="H8" s="27" t="s">
        <v>123</v>
      </c>
      <c r="I8" s="44" t="s">
        <v>52</v>
      </c>
      <c r="J8" s="45" t="s">
        <v>154</v>
      </c>
      <c r="K8" s="45">
        <v>703.748</v>
      </c>
      <c r="L8" s="73">
        <v>0</v>
      </c>
      <c r="M8" s="73">
        <v>47.006</v>
      </c>
      <c r="N8" s="74">
        <v>0</v>
      </c>
      <c r="O8" s="74">
        <v>0</v>
      </c>
      <c r="P8" s="74">
        <v>0</v>
      </c>
      <c r="Q8" s="73">
        <v>444.817</v>
      </c>
      <c r="R8" s="73">
        <v>0</v>
      </c>
      <c r="S8" s="81">
        <f aca="true" t="shared" si="1" ref="S8:S56">IF(SUM(L8:P8)&gt;0,(L8*6000+M8*9300+N8*11628+O8*13900+P8*3300)/1000,SUM(Q8:R8))</f>
        <v>437.1558</v>
      </c>
      <c r="T8" s="73">
        <v>78.881</v>
      </c>
      <c r="U8" s="82">
        <f aca="true" t="shared" si="2" ref="U8:U56">IF(SUM(L8:P8)&gt;0,(L8*6000*440+M8*9300*247+N8*11628*311+O8*13900*311+P8*3300*6),(Q8*819+R8*350)*1000)/1000000</f>
        <v>107.97748259999999</v>
      </c>
      <c r="V8" s="81">
        <f t="shared" si="0"/>
        <v>8.921641459920641</v>
      </c>
      <c r="W8" s="75"/>
    </row>
    <row r="9" spans="1:23" ht="171.75" customHeight="1">
      <c r="A9" s="43">
        <v>3</v>
      </c>
      <c r="B9" s="27" t="s">
        <v>33</v>
      </c>
      <c r="C9" s="27" t="s">
        <v>113</v>
      </c>
      <c r="D9" s="27" t="s">
        <v>144</v>
      </c>
      <c r="E9" s="44">
        <v>3652</v>
      </c>
      <c r="F9" s="27" t="s">
        <v>102</v>
      </c>
      <c r="G9" s="27" t="s">
        <v>123</v>
      </c>
      <c r="H9" s="27" t="s">
        <v>123</v>
      </c>
      <c r="I9" s="44" t="s">
        <v>52</v>
      </c>
      <c r="J9" s="45" t="s">
        <v>154</v>
      </c>
      <c r="K9" s="45">
        <v>713.211</v>
      </c>
      <c r="L9" s="73">
        <v>0</v>
      </c>
      <c r="M9" s="73">
        <v>51.47862</v>
      </c>
      <c r="N9" s="74">
        <v>0</v>
      </c>
      <c r="O9" s="74">
        <v>0</v>
      </c>
      <c r="P9" s="74">
        <v>0</v>
      </c>
      <c r="Q9" s="73">
        <v>583.361</v>
      </c>
      <c r="R9" s="73">
        <v>0</v>
      </c>
      <c r="S9" s="81">
        <f t="shared" si="1"/>
        <v>478.75116599999996</v>
      </c>
      <c r="T9" s="73">
        <v>103.747</v>
      </c>
      <c r="U9" s="82">
        <f t="shared" si="2"/>
        <v>118.25153800199999</v>
      </c>
      <c r="V9" s="81">
        <f t="shared" si="0"/>
        <v>6.874521672915844</v>
      </c>
      <c r="W9" s="75"/>
    </row>
    <row r="10" spans="1:23" ht="134.25" customHeight="1">
      <c r="A10" s="43">
        <v>4</v>
      </c>
      <c r="B10" s="27" t="s">
        <v>33</v>
      </c>
      <c r="C10" s="27" t="s">
        <v>114</v>
      </c>
      <c r="D10" s="27" t="s">
        <v>121</v>
      </c>
      <c r="E10" s="44">
        <v>905.54</v>
      </c>
      <c r="F10" s="27" t="s">
        <v>103</v>
      </c>
      <c r="G10" s="27" t="s">
        <v>127</v>
      </c>
      <c r="H10" s="27" t="s">
        <v>127</v>
      </c>
      <c r="I10" s="44" t="s">
        <v>52</v>
      </c>
      <c r="J10" s="45" t="s">
        <v>154</v>
      </c>
      <c r="K10" s="45">
        <v>66.939</v>
      </c>
      <c r="L10" s="73">
        <v>0</v>
      </c>
      <c r="M10" s="73">
        <v>9.679</v>
      </c>
      <c r="N10" s="74">
        <v>0</v>
      </c>
      <c r="O10" s="74">
        <v>0</v>
      </c>
      <c r="P10" s="74">
        <v>0</v>
      </c>
      <c r="Q10" s="73">
        <v>91.406</v>
      </c>
      <c r="R10" s="73">
        <v>0</v>
      </c>
      <c r="S10" s="81">
        <f t="shared" si="1"/>
        <v>90.01469999999999</v>
      </c>
      <c r="T10" s="73">
        <v>8.684</v>
      </c>
      <c r="U10" s="82">
        <f t="shared" si="2"/>
        <v>22.233630899999998</v>
      </c>
      <c r="V10" s="81">
        <f t="shared" si="0"/>
        <v>7.708314140948871</v>
      </c>
      <c r="W10" s="75"/>
    </row>
    <row r="11" spans="1:23" ht="143.25" customHeight="1">
      <c r="A11" s="43">
        <v>5</v>
      </c>
      <c r="B11" s="27" t="s">
        <v>33</v>
      </c>
      <c r="C11" s="32" t="s">
        <v>115</v>
      </c>
      <c r="D11" s="32" t="s">
        <v>145</v>
      </c>
      <c r="E11" s="44">
        <v>1408.59</v>
      </c>
      <c r="F11" s="32" t="s">
        <v>104</v>
      </c>
      <c r="G11" s="27" t="s">
        <v>127</v>
      </c>
      <c r="H11" s="27" t="s">
        <v>127</v>
      </c>
      <c r="I11" s="44" t="s">
        <v>52</v>
      </c>
      <c r="J11" s="45" t="s">
        <v>154</v>
      </c>
      <c r="K11" s="46">
        <v>69.415</v>
      </c>
      <c r="L11" s="73">
        <v>0</v>
      </c>
      <c r="M11" s="73">
        <v>12.5621</v>
      </c>
      <c r="N11" s="74">
        <v>0</v>
      </c>
      <c r="O11" s="74">
        <v>0</v>
      </c>
      <c r="P11" s="74">
        <v>0</v>
      </c>
      <c r="Q11" s="73">
        <v>118.631</v>
      </c>
      <c r="R11" s="73">
        <v>0</v>
      </c>
      <c r="S11" s="81">
        <f t="shared" si="1"/>
        <v>116.82753</v>
      </c>
      <c r="T11" s="76">
        <v>11.27</v>
      </c>
      <c r="U11" s="82">
        <f t="shared" si="2"/>
        <v>28.85639991</v>
      </c>
      <c r="V11" s="81">
        <f t="shared" si="0"/>
        <v>6.15927240461402</v>
      </c>
      <c r="W11" s="77"/>
    </row>
    <row r="12" spans="1:23" ht="144.75" customHeight="1">
      <c r="A12" s="43">
        <v>6</v>
      </c>
      <c r="B12" s="27" t="s">
        <v>33</v>
      </c>
      <c r="C12" s="32" t="s">
        <v>116</v>
      </c>
      <c r="D12" s="32" t="s">
        <v>146</v>
      </c>
      <c r="E12" s="44">
        <v>1276.85</v>
      </c>
      <c r="F12" s="32" t="s">
        <v>105</v>
      </c>
      <c r="G12" s="27" t="s">
        <v>127</v>
      </c>
      <c r="H12" s="27" t="s">
        <v>127</v>
      </c>
      <c r="I12" s="44" t="s">
        <v>52</v>
      </c>
      <c r="J12" s="45" t="s">
        <v>154</v>
      </c>
      <c r="K12" s="46">
        <v>85.055</v>
      </c>
      <c r="L12" s="73">
        <v>0</v>
      </c>
      <c r="M12" s="73">
        <v>10.2362</v>
      </c>
      <c r="N12" s="74">
        <v>0</v>
      </c>
      <c r="O12" s="74">
        <v>0</v>
      </c>
      <c r="P12" s="74">
        <v>0</v>
      </c>
      <c r="Q12" s="73">
        <v>96.666</v>
      </c>
      <c r="R12" s="73">
        <v>0</v>
      </c>
      <c r="S12" s="81">
        <f t="shared" si="1"/>
        <v>95.19666000000001</v>
      </c>
      <c r="T12" s="76">
        <v>9.18328</v>
      </c>
      <c r="U12" s="82">
        <f t="shared" si="2"/>
        <v>23.51357502</v>
      </c>
      <c r="V12" s="81">
        <f t="shared" si="0"/>
        <v>9.261941267172514</v>
      </c>
      <c r="W12" s="77"/>
    </row>
    <row r="13" spans="1:23" ht="105.75" customHeight="1">
      <c r="A13" s="43">
        <v>7</v>
      </c>
      <c r="B13" s="27" t="s">
        <v>33</v>
      </c>
      <c r="C13" s="32" t="s">
        <v>117</v>
      </c>
      <c r="D13" s="32" t="s">
        <v>147</v>
      </c>
      <c r="E13" s="44">
        <v>1346.49</v>
      </c>
      <c r="F13" s="32" t="s">
        <v>106</v>
      </c>
      <c r="G13" s="27" t="s">
        <v>127</v>
      </c>
      <c r="H13" s="27" t="s">
        <v>127</v>
      </c>
      <c r="I13" s="44" t="s">
        <v>52</v>
      </c>
      <c r="J13" s="45" t="s">
        <v>154</v>
      </c>
      <c r="K13" s="46">
        <v>53.775</v>
      </c>
      <c r="L13" s="73">
        <v>0</v>
      </c>
      <c r="M13" s="73">
        <v>8.42744</v>
      </c>
      <c r="N13" s="74">
        <v>0</v>
      </c>
      <c r="O13" s="74">
        <v>0</v>
      </c>
      <c r="P13" s="74">
        <v>0</v>
      </c>
      <c r="Q13" s="73">
        <v>79.585</v>
      </c>
      <c r="R13" s="73">
        <v>0</v>
      </c>
      <c r="S13" s="81">
        <f t="shared" si="1"/>
        <v>78.37519200000001</v>
      </c>
      <c r="T13" s="76">
        <v>7.561</v>
      </c>
      <c r="U13" s="82">
        <f t="shared" si="2"/>
        <v>19.358672424</v>
      </c>
      <c r="V13" s="81">
        <f t="shared" si="0"/>
        <v>7.112154476921042</v>
      </c>
      <c r="W13" s="77"/>
    </row>
    <row r="14" spans="1:23" ht="160.5" customHeight="1">
      <c r="A14" s="43">
        <v>8</v>
      </c>
      <c r="B14" s="27" t="s">
        <v>33</v>
      </c>
      <c r="C14" s="32" t="s">
        <v>118</v>
      </c>
      <c r="D14" s="32" t="s">
        <v>148</v>
      </c>
      <c r="E14" s="44">
        <v>2198.61</v>
      </c>
      <c r="F14" s="32" t="s">
        <v>107</v>
      </c>
      <c r="G14" s="27" t="s">
        <v>127</v>
      </c>
      <c r="H14" s="27" t="s">
        <v>127</v>
      </c>
      <c r="I14" s="44" t="s">
        <v>52</v>
      </c>
      <c r="J14" s="45" t="s">
        <v>154</v>
      </c>
      <c r="K14" s="46">
        <v>171.619</v>
      </c>
      <c r="L14" s="73">
        <v>0</v>
      </c>
      <c r="M14" s="73">
        <v>21.9353</v>
      </c>
      <c r="N14" s="74">
        <v>0</v>
      </c>
      <c r="O14" s="74">
        <v>0</v>
      </c>
      <c r="P14" s="74">
        <v>0</v>
      </c>
      <c r="Q14" s="73">
        <v>207.147</v>
      </c>
      <c r="R14" s="73">
        <v>0</v>
      </c>
      <c r="S14" s="81">
        <f t="shared" si="1"/>
        <v>203.99829</v>
      </c>
      <c r="T14" s="76">
        <v>19.679</v>
      </c>
      <c r="U14" s="82">
        <f t="shared" si="2"/>
        <v>50.38757763</v>
      </c>
      <c r="V14" s="81">
        <f t="shared" si="0"/>
        <v>8.720920778494843</v>
      </c>
      <c r="W14" s="77"/>
    </row>
    <row r="15" spans="1:23" ht="166.5" customHeight="1">
      <c r="A15" s="43">
        <v>9</v>
      </c>
      <c r="B15" s="27" t="s">
        <v>33</v>
      </c>
      <c r="C15" s="32" t="s">
        <v>125</v>
      </c>
      <c r="D15" s="32" t="s">
        <v>140</v>
      </c>
      <c r="E15" s="44">
        <v>4376</v>
      </c>
      <c r="F15" s="32" t="s">
        <v>108</v>
      </c>
      <c r="G15" s="27" t="s">
        <v>124</v>
      </c>
      <c r="H15" s="27" t="s">
        <v>124</v>
      </c>
      <c r="I15" s="44" t="s">
        <v>52</v>
      </c>
      <c r="J15" s="45" t="s">
        <v>154</v>
      </c>
      <c r="K15" s="46">
        <v>749.978</v>
      </c>
      <c r="L15" s="73">
        <v>0</v>
      </c>
      <c r="M15" s="73">
        <v>51.87797</v>
      </c>
      <c r="N15" s="74">
        <v>0</v>
      </c>
      <c r="O15" s="74">
        <v>0</v>
      </c>
      <c r="P15" s="74">
        <v>0</v>
      </c>
      <c r="Q15" s="73">
        <v>490.817</v>
      </c>
      <c r="R15" s="73">
        <v>0</v>
      </c>
      <c r="S15" s="81">
        <f t="shared" si="1"/>
        <v>482.465121</v>
      </c>
      <c r="T15" s="76">
        <v>87.016</v>
      </c>
      <c r="U15" s="82">
        <f t="shared" si="2"/>
        <v>119.16888488699999</v>
      </c>
      <c r="V15" s="81">
        <f t="shared" si="0"/>
        <v>8.618851705433482</v>
      </c>
      <c r="W15" s="77"/>
    </row>
    <row r="16" spans="1:23" ht="285.75" customHeight="1">
      <c r="A16" s="43">
        <v>10</v>
      </c>
      <c r="B16" s="27" t="s">
        <v>33</v>
      </c>
      <c r="C16" s="32" t="s">
        <v>109</v>
      </c>
      <c r="D16" s="32" t="s">
        <v>149</v>
      </c>
      <c r="E16" s="44">
        <v>4480</v>
      </c>
      <c r="F16" s="32" t="s">
        <v>110</v>
      </c>
      <c r="G16" s="27" t="s">
        <v>128</v>
      </c>
      <c r="H16" s="27" t="s">
        <v>128</v>
      </c>
      <c r="I16" s="44" t="s">
        <v>52</v>
      </c>
      <c r="J16" s="45" t="s">
        <v>157</v>
      </c>
      <c r="K16" s="46">
        <v>724.104</v>
      </c>
      <c r="L16" s="73">
        <v>0</v>
      </c>
      <c r="M16" s="73">
        <v>59.23472</v>
      </c>
      <c r="N16" s="74">
        <v>0</v>
      </c>
      <c r="O16" s="74">
        <v>0</v>
      </c>
      <c r="P16" s="74">
        <v>0</v>
      </c>
      <c r="Q16" s="73">
        <v>847.528</v>
      </c>
      <c r="R16" s="73">
        <v>0</v>
      </c>
      <c r="S16" s="81">
        <f t="shared" si="1"/>
        <v>550.8828960000001</v>
      </c>
      <c r="T16" s="76">
        <v>150.213</v>
      </c>
      <c r="U16" s="82">
        <f t="shared" si="2"/>
        <v>136.06807531200002</v>
      </c>
      <c r="V16" s="81">
        <f t="shared" si="0"/>
        <v>4.820514868886182</v>
      </c>
      <c r="W16" s="77"/>
    </row>
    <row r="17" spans="1:23" ht="127.5" customHeight="1">
      <c r="A17" s="43">
        <v>11</v>
      </c>
      <c r="B17" s="27" t="s">
        <v>33</v>
      </c>
      <c r="C17" s="32" t="s">
        <v>111</v>
      </c>
      <c r="D17" s="32" t="s">
        <v>142</v>
      </c>
      <c r="E17" s="44">
        <v>1336.12</v>
      </c>
      <c r="F17" s="32" t="s">
        <v>130</v>
      </c>
      <c r="G17" s="27" t="s">
        <v>129</v>
      </c>
      <c r="H17" s="27" t="s">
        <v>129</v>
      </c>
      <c r="I17" s="44" t="s">
        <v>52</v>
      </c>
      <c r="J17" s="45" t="s">
        <v>157</v>
      </c>
      <c r="K17" s="46">
        <v>79.592</v>
      </c>
      <c r="L17" s="73">
        <v>0</v>
      </c>
      <c r="M17" s="73">
        <v>8.45423</v>
      </c>
      <c r="N17" s="74">
        <v>0</v>
      </c>
      <c r="O17" s="74">
        <v>0</v>
      </c>
      <c r="P17" s="74">
        <v>0</v>
      </c>
      <c r="Q17" s="73">
        <v>79.838</v>
      </c>
      <c r="R17" s="73">
        <v>0</v>
      </c>
      <c r="S17" s="81">
        <f t="shared" si="1"/>
        <v>78.624339</v>
      </c>
      <c r="T17" s="76">
        <v>7.585</v>
      </c>
      <c r="U17" s="82">
        <f t="shared" si="2"/>
        <v>19.420211733000002</v>
      </c>
      <c r="V17" s="81">
        <f t="shared" si="0"/>
        <v>10.493342122610414</v>
      </c>
      <c r="W17" s="77"/>
    </row>
    <row r="18" spans="1:23" ht="289.5" customHeight="1">
      <c r="A18" s="43">
        <v>12</v>
      </c>
      <c r="B18" s="27" t="s">
        <v>33</v>
      </c>
      <c r="C18" s="32" t="s">
        <v>131</v>
      </c>
      <c r="D18" s="32" t="s">
        <v>151</v>
      </c>
      <c r="E18" s="44">
        <v>1014</v>
      </c>
      <c r="F18" s="32" t="s">
        <v>132</v>
      </c>
      <c r="G18" s="27" t="s">
        <v>133</v>
      </c>
      <c r="H18" s="27" t="s">
        <v>133</v>
      </c>
      <c r="I18" s="44" t="s">
        <v>52</v>
      </c>
      <c r="J18" s="45" t="s">
        <v>157</v>
      </c>
      <c r="K18" s="46">
        <v>183.942</v>
      </c>
      <c r="L18" s="73">
        <v>0</v>
      </c>
      <c r="M18" s="73">
        <v>0</v>
      </c>
      <c r="N18" s="74">
        <v>0</v>
      </c>
      <c r="O18" s="74">
        <v>0</v>
      </c>
      <c r="P18" s="74">
        <v>0</v>
      </c>
      <c r="Q18" s="73">
        <v>228.676</v>
      </c>
      <c r="R18" s="73">
        <v>0</v>
      </c>
      <c r="S18" s="81">
        <f t="shared" si="1"/>
        <v>228.676</v>
      </c>
      <c r="T18" s="76">
        <v>28.719</v>
      </c>
      <c r="U18" s="82">
        <f t="shared" si="2"/>
        <v>187.285644</v>
      </c>
      <c r="V18" s="81">
        <f t="shared" si="0"/>
        <v>6.404888749608273</v>
      </c>
      <c r="W18" s="77"/>
    </row>
    <row r="19" spans="1:23" ht="108.75" customHeight="1">
      <c r="A19" s="43">
        <v>13</v>
      </c>
      <c r="B19" s="27" t="s">
        <v>33</v>
      </c>
      <c r="C19" s="32" t="s">
        <v>134</v>
      </c>
      <c r="D19" s="32" t="s">
        <v>152</v>
      </c>
      <c r="E19" s="44">
        <v>1994</v>
      </c>
      <c r="F19" s="32" t="s">
        <v>135</v>
      </c>
      <c r="G19" s="27" t="s">
        <v>136</v>
      </c>
      <c r="H19" s="27" t="s">
        <v>136</v>
      </c>
      <c r="I19" s="44" t="s">
        <v>52</v>
      </c>
      <c r="J19" s="45" t="s">
        <v>154</v>
      </c>
      <c r="K19" s="46">
        <v>211.077</v>
      </c>
      <c r="L19" s="73">
        <v>0</v>
      </c>
      <c r="M19" s="73">
        <v>0</v>
      </c>
      <c r="N19" s="74">
        <v>17.08</v>
      </c>
      <c r="O19" s="74">
        <v>0</v>
      </c>
      <c r="P19" s="74">
        <v>0</v>
      </c>
      <c r="Q19" s="73">
        <v>201.589</v>
      </c>
      <c r="R19" s="73">
        <v>0</v>
      </c>
      <c r="S19" s="81">
        <f t="shared" si="1"/>
        <v>198.60623999999999</v>
      </c>
      <c r="T19" s="76">
        <v>18.949</v>
      </c>
      <c r="U19" s="82">
        <f t="shared" si="2"/>
        <v>61.76654064</v>
      </c>
      <c r="V19" s="81">
        <f t="shared" si="0"/>
        <v>11.139215789751438</v>
      </c>
      <c r="W19" s="77"/>
    </row>
    <row r="20" spans="1:23" ht="90" customHeight="1">
      <c r="A20" s="43">
        <v>14</v>
      </c>
      <c r="B20" s="27" t="s">
        <v>33</v>
      </c>
      <c r="C20" s="32" t="s">
        <v>137</v>
      </c>
      <c r="D20" s="32" t="s">
        <v>143</v>
      </c>
      <c r="E20" s="44">
        <v>1487</v>
      </c>
      <c r="F20" s="32" t="s">
        <v>138</v>
      </c>
      <c r="G20" s="27" t="s">
        <v>139</v>
      </c>
      <c r="H20" s="27" t="s">
        <v>139</v>
      </c>
      <c r="I20" s="44" t="s">
        <v>52</v>
      </c>
      <c r="J20" s="45" t="s">
        <v>153</v>
      </c>
      <c r="K20" s="46">
        <v>119.949</v>
      </c>
      <c r="L20" s="73">
        <v>0</v>
      </c>
      <c r="M20" s="73">
        <v>10.65549</v>
      </c>
      <c r="N20" s="74">
        <v>0</v>
      </c>
      <c r="O20" s="74">
        <v>0</v>
      </c>
      <c r="P20" s="74">
        <v>0</v>
      </c>
      <c r="Q20" s="73">
        <v>99.394</v>
      </c>
      <c r="R20" s="73">
        <v>0</v>
      </c>
      <c r="S20" s="81">
        <f t="shared" si="1"/>
        <v>99.096057</v>
      </c>
      <c r="T20" s="76">
        <v>9.97</v>
      </c>
      <c r="U20" s="82">
        <f t="shared" si="2"/>
        <v>24.476726079</v>
      </c>
      <c r="V20" s="81">
        <f t="shared" si="0"/>
        <v>12.03099297893681</v>
      </c>
      <c r="W20" s="77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3">
        <v>0</v>
      </c>
      <c r="M21" s="73">
        <v>0</v>
      </c>
      <c r="N21" s="74">
        <v>0</v>
      </c>
      <c r="O21" s="74">
        <v>0</v>
      </c>
      <c r="P21" s="74">
        <v>0</v>
      </c>
      <c r="Q21" s="73">
        <v>0</v>
      </c>
      <c r="R21" s="73">
        <v>0</v>
      </c>
      <c r="S21" s="81">
        <f t="shared" si="1"/>
        <v>0</v>
      </c>
      <c r="T21" s="73"/>
      <c r="U21" s="82">
        <f t="shared" si="2"/>
        <v>0</v>
      </c>
      <c r="V21" s="81">
        <f t="shared" si="0"/>
      </c>
      <c r="W21" s="75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3">
        <v>0</v>
      </c>
      <c r="M22" s="73">
        <v>0</v>
      </c>
      <c r="N22" s="74">
        <v>0</v>
      </c>
      <c r="O22" s="74">
        <v>0</v>
      </c>
      <c r="P22" s="74">
        <v>0</v>
      </c>
      <c r="Q22" s="73">
        <v>0</v>
      </c>
      <c r="R22" s="73">
        <v>0</v>
      </c>
      <c r="S22" s="81">
        <f t="shared" si="1"/>
        <v>0</v>
      </c>
      <c r="T22" s="73"/>
      <c r="U22" s="82">
        <f t="shared" si="2"/>
        <v>0</v>
      </c>
      <c r="V22" s="81">
        <f t="shared" si="0"/>
      </c>
      <c r="W22" s="75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3">
        <v>0</v>
      </c>
      <c r="M23" s="73">
        <v>0</v>
      </c>
      <c r="N23" s="74">
        <v>0</v>
      </c>
      <c r="O23" s="74">
        <v>0</v>
      </c>
      <c r="P23" s="74">
        <v>0</v>
      </c>
      <c r="Q23" s="73">
        <v>0</v>
      </c>
      <c r="R23" s="73">
        <v>0</v>
      </c>
      <c r="S23" s="81">
        <f t="shared" si="1"/>
        <v>0</v>
      </c>
      <c r="T23" s="73"/>
      <c r="U23" s="82">
        <f t="shared" si="2"/>
        <v>0</v>
      </c>
      <c r="V23" s="81">
        <f t="shared" si="0"/>
      </c>
      <c r="W23" s="75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3">
        <v>0</v>
      </c>
      <c r="M24" s="73">
        <v>0</v>
      </c>
      <c r="N24" s="74">
        <v>0</v>
      </c>
      <c r="O24" s="74">
        <v>0</v>
      </c>
      <c r="P24" s="74">
        <v>0</v>
      </c>
      <c r="Q24" s="73">
        <v>0</v>
      </c>
      <c r="R24" s="73">
        <v>0</v>
      </c>
      <c r="S24" s="81">
        <f t="shared" si="1"/>
        <v>0</v>
      </c>
      <c r="T24" s="76"/>
      <c r="U24" s="82">
        <f t="shared" si="2"/>
        <v>0</v>
      </c>
      <c r="V24" s="81">
        <f t="shared" si="0"/>
      </c>
      <c r="W24" s="77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3">
        <v>0</v>
      </c>
      <c r="M25" s="73">
        <v>0</v>
      </c>
      <c r="N25" s="74">
        <v>0</v>
      </c>
      <c r="O25" s="74">
        <v>0</v>
      </c>
      <c r="P25" s="74">
        <v>0</v>
      </c>
      <c r="Q25" s="73">
        <v>0</v>
      </c>
      <c r="R25" s="73">
        <v>0</v>
      </c>
      <c r="S25" s="81">
        <f t="shared" si="1"/>
        <v>0</v>
      </c>
      <c r="T25" s="76"/>
      <c r="U25" s="82">
        <f t="shared" si="2"/>
        <v>0</v>
      </c>
      <c r="V25" s="81">
        <f t="shared" si="0"/>
      </c>
      <c r="W25" s="77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3">
        <v>0</v>
      </c>
      <c r="M26" s="73">
        <v>0</v>
      </c>
      <c r="N26" s="74">
        <v>0</v>
      </c>
      <c r="O26" s="74">
        <v>0</v>
      </c>
      <c r="P26" s="74">
        <v>0</v>
      </c>
      <c r="Q26" s="73">
        <v>0</v>
      </c>
      <c r="R26" s="73">
        <v>0</v>
      </c>
      <c r="S26" s="81">
        <f t="shared" si="1"/>
        <v>0</v>
      </c>
      <c r="T26" s="76"/>
      <c r="U26" s="82">
        <f t="shared" si="2"/>
        <v>0</v>
      </c>
      <c r="V26" s="81">
        <f t="shared" si="0"/>
      </c>
      <c r="W26" s="77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3">
        <v>0</v>
      </c>
      <c r="M27" s="73">
        <v>0</v>
      </c>
      <c r="N27" s="74">
        <v>0</v>
      </c>
      <c r="O27" s="74">
        <v>0</v>
      </c>
      <c r="P27" s="74">
        <v>0</v>
      </c>
      <c r="Q27" s="73">
        <v>0</v>
      </c>
      <c r="R27" s="73">
        <v>0</v>
      </c>
      <c r="S27" s="81">
        <f t="shared" si="1"/>
        <v>0</v>
      </c>
      <c r="T27" s="76"/>
      <c r="U27" s="82">
        <f t="shared" si="2"/>
        <v>0</v>
      </c>
      <c r="V27" s="81">
        <f t="shared" si="0"/>
      </c>
      <c r="W27" s="77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3">
        <v>0</v>
      </c>
      <c r="M28" s="73">
        <v>0</v>
      </c>
      <c r="N28" s="74">
        <v>0</v>
      </c>
      <c r="O28" s="74">
        <v>0</v>
      </c>
      <c r="P28" s="74">
        <v>0</v>
      </c>
      <c r="Q28" s="73">
        <v>0</v>
      </c>
      <c r="R28" s="73">
        <v>0</v>
      </c>
      <c r="S28" s="81">
        <f t="shared" si="1"/>
        <v>0</v>
      </c>
      <c r="T28" s="76"/>
      <c r="U28" s="82">
        <f t="shared" si="2"/>
        <v>0</v>
      </c>
      <c r="V28" s="81">
        <f t="shared" si="0"/>
      </c>
      <c r="W28" s="77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3">
        <v>0</v>
      </c>
      <c r="M29" s="73">
        <v>0</v>
      </c>
      <c r="N29" s="74">
        <v>0</v>
      </c>
      <c r="O29" s="74">
        <v>0</v>
      </c>
      <c r="P29" s="74">
        <v>0</v>
      </c>
      <c r="Q29" s="73">
        <v>0</v>
      </c>
      <c r="R29" s="73">
        <v>0</v>
      </c>
      <c r="S29" s="81">
        <f t="shared" si="1"/>
        <v>0</v>
      </c>
      <c r="T29" s="76"/>
      <c r="U29" s="82">
        <f t="shared" si="2"/>
        <v>0</v>
      </c>
      <c r="V29" s="81">
        <f t="shared" si="0"/>
      </c>
      <c r="W29" s="77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3">
        <v>0</v>
      </c>
      <c r="M30" s="73">
        <v>0</v>
      </c>
      <c r="N30" s="74">
        <v>0</v>
      </c>
      <c r="O30" s="74">
        <v>0</v>
      </c>
      <c r="P30" s="74">
        <v>0</v>
      </c>
      <c r="Q30" s="73">
        <v>0</v>
      </c>
      <c r="R30" s="73">
        <v>0</v>
      </c>
      <c r="S30" s="81">
        <f t="shared" si="1"/>
        <v>0</v>
      </c>
      <c r="T30" s="76"/>
      <c r="U30" s="82">
        <f t="shared" si="2"/>
        <v>0</v>
      </c>
      <c r="V30" s="81">
        <f t="shared" si="0"/>
      </c>
      <c r="W30" s="77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3">
        <v>0</v>
      </c>
      <c r="M31" s="73">
        <v>0</v>
      </c>
      <c r="N31" s="74">
        <v>0</v>
      </c>
      <c r="O31" s="74">
        <v>0</v>
      </c>
      <c r="P31" s="74">
        <v>0</v>
      </c>
      <c r="Q31" s="73">
        <v>0</v>
      </c>
      <c r="R31" s="73">
        <v>0</v>
      </c>
      <c r="S31" s="81">
        <f t="shared" si="1"/>
        <v>0</v>
      </c>
      <c r="T31" s="76"/>
      <c r="U31" s="82">
        <f t="shared" si="2"/>
        <v>0</v>
      </c>
      <c r="V31" s="81">
        <f t="shared" si="0"/>
      </c>
      <c r="W31" s="77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3">
        <v>0</v>
      </c>
      <c r="M32" s="73">
        <v>0</v>
      </c>
      <c r="N32" s="74">
        <v>0</v>
      </c>
      <c r="O32" s="74">
        <v>0</v>
      </c>
      <c r="P32" s="74">
        <v>0</v>
      </c>
      <c r="Q32" s="73">
        <v>0</v>
      </c>
      <c r="R32" s="73">
        <v>0</v>
      </c>
      <c r="S32" s="81">
        <f t="shared" si="1"/>
        <v>0</v>
      </c>
      <c r="T32" s="76"/>
      <c r="U32" s="82">
        <f t="shared" si="2"/>
        <v>0</v>
      </c>
      <c r="V32" s="81">
        <f t="shared" si="0"/>
      </c>
      <c r="W32" s="77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3">
        <v>0</v>
      </c>
      <c r="M33" s="73">
        <v>0</v>
      </c>
      <c r="N33" s="74">
        <v>0</v>
      </c>
      <c r="O33" s="74">
        <v>0</v>
      </c>
      <c r="P33" s="74">
        <v>0</v>
      </c>
      <c r="Q33" s="73">
        <v>0</v>
      </c>
      <c r="R33" s="73">
        <v>0</v>
      </c>
      <c r="S33" s="81">
        <f t="shared" si="1"/>
        <v>0</v>
      </c>
      <c r="T33" s="76"/>
      <c r="U33" s="82">
        <f t="shared" si="2"/>
        <v>0</v>
      </c>
      <c r="V33" s="81">
        <f t="shared" si="0"/>
      </c>
      <c r="W33" s="77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3">
        <v>0</v>
      </c>
      <c r="M34" s="73">
        <v>0</v>
      </c>
      <c r="N34" s="74">
        <v>0</v>
      </c>
      <c r="O34" s="74">
        <v>0</v>
      </c>
      <c r="P34" s="74">
        <v>0</v>
      </c>
      <c r="Q34" s="73">
        <v>0</v>
      </c>
      <c r="R34" s="73">
        <v>0</v>
      </c>
      <c r="S34" s="81">
        <f t="shared" si="1"/>
        <v>0</v>
      </c>
      <c r="T34" s="76"/>
      <c r="U34" s="82">
        <f t="shared" si="2"/>
        <v>0</v>
      </c>
      <c r="V34" s="81">
        <f t="shared" si="0"/>
      </c>
      <c r="W34" s="77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3">
        <v>0</v>
      </c>
      <c r="M35" s="73">
        <v>0</v>
      </c>
      <c r="N35" s="74">
        <v>0</v>
      </c>
      <c r="O35" s="74">
        <v>0</v>
      </c>
      <c r="P35" s="74">
        <v>0</v>
      </c>
      <c r="Q35" s="73">
        <v>0</v>
      </c>
      <c r="R35" s="73">
        <v>0</v>
      </c>
      <c r="S35" s="81">
        <f t="shared" si="1"/>
        <v>0</v>
      </c>
      <c r="T35" s="73"/>
      <c r="U35" s="82">
        <f t="shared" si="2"/>
        <v>0</v>
      </c>
      <c r="V35" s="81">
        <f t="shared" si="0"/>
      </c>
      <c r="W35" s="75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3">
        <v>0</v>
      </c>
      <c r="M36" s="73">
        <v>0</v>
      </c>
      <c r="N36" s="74">
        <v>0</v>
      </c>
      <c r="O36" s="74">
        <v>0</v>
      </c>
      <c r="P36" s="74">
        <v>0</v>
      </c>
      <c r="Q36" s="73">
        <v>0</v>
      </c>
      <c r="R36" s="73">
        <v>0</v>
      </c>
      <c r="S36" s="81">
        <f t="shared" si="1"/>
        <v>0</v>
      </c>
      <c r="T36" s="73"/>
      <c r="U36" s="82">
        <f t="shared" si="2"/>
        <v>0</v>
      </c>
      <c r="V36" s="81">
        <f t="shared" si="0"/>
      </c>
      <c r="W36" s="75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3">
        <v>0</v>
      </c>
      <c r="M37" s="73">
        <v>0</v>
      </c>
      <c r="N37" s="74">
        <v>0</v>
      </c>
      <c r="O37" s="74">
        <v>0</v>
      </c>
      <c r="P37" s="74">
        <v>0</v>
      </c>
      <c r="Q37" s="73">
        <v>0</v>
      </c>
      <c r="R37" s="73">
        <v>0</v>
      </c>
      <c r="S37" s="81">
        <f t="shared" si="1"/>
        <v>0</v>
      </c>
      <c r="T37" s="73"/>
      <c r="U37" s="82">
        <f t="shared" si="2"/>
        <v>0</v>
      </c>
      <c r="V37" s="81">
        <f t="shared" si="0"/>
      </c>
      <c r="W37" s="75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3">
        <v>0</v>
      </c>
      <c r="M38" s="73">
        <v>0</v>
      </c>
      <c r="N38" s="74">
        <v>0</v>
      </c>
      <c r="O38" s="74">
        <v>0</v>
      </c>
      <c r="P38" s="74">
        <v>0</v>
      </c>
      <c r="Q38" s="73">
        <v>0</v>
      </c>
      <c r="R38" s="73">
        <v>0</v>
      </c>
      <c r="S38" s="81">
        <f t="shared" si="1"/>
        <v>0</v>
      </c>
      <c r="T38" s="76"/>
      <c r="U38" s="82">
        <f t="shared" si="2"/>
        <v>0</v>
      </c>
      <c r="V38" s="81">
        <f t="shared" si="0"/>
      </c>
      <c r="W38" s="77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3">
        <v>0</v>
      </c>
      <c r="M39" s="73">
        <v>0</v>
      </c>
      <c r="N39" s="74">
        <v>0</v>
      </c>
      <c r="O39" s="74">
        <v>0</v>
      </c>
      <c r="P39" s="74">
        <v>0</v>
      </c>
      <c r="Q39" s="73">
        <v>0</v>
      </c>
      <c r="R39" s="73">
        <v>0</v>
      </c>
      <c r="S39" s="81">
        <f t="shared" si="1"/>
        <v>0</v>
      </c>
      <c r="T39" s="76"/>
      <c r="U39" s="82">
        <f t="shared" si="2"/>
        <v>0</v>
      </c>
      <c r="V39" s="81">
        <f t="shared" si="0"/>
      </c>
      <c r="W39" s="77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3">
        <v>0</v>
      </c>
      <c r="M40" s="73">
        <v>0</v>
      </c>
      <c r="N40" s="74">
        <v>0</v>
      </c>
      <c r="O40" s="74">
        <v>0</v>
      </c>
      <c r="P40" s="74">
        <v>0</v>
      </c>
      <c r="Q40" s="73">
        <v>0</v>
      </c>
      <c r="R40" s="73">
        <v>0</v>
      </c>
      <c r="S40" s="81">
        <f t="shared" si="1"/>
        <v>0</v>
      </c>
      <c r="T40" s="76"/>
      <c r="U40" s="82">
        <f t="shared" si="2"/>
        <v>0</v>
      </c>
      <c r="V40" s="81">
        <f t="shared" si="0"/>
      </c>
      <c r="W40" s="77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3">
        <v>0</v>
      </c>
      <c r="M41" s="73">
        <v>0</v>
      </c>
      <c r="N41" s="74">
        <v>0</v>
      </c>
      <c r="O41" s="74">
        <v>0</v>
      </c>
      <c r="P41" s="74">
        <v>0</v>
      </c>
      <c r="Q41" s="73">
        <v>0</v>
      </c>
      <c r="R41" s="73">
        <v>0</v>
      </c>
      <c r="S41" s="81">
        <f t="shared" si="1"/>
        <v>0</v>
      </c>
      <c r="T41" s="76"/>
      <c r="U41" s="82">
        <f t="shared" si="2"/>
        <v>0</v>
      </c>
      <c r="V41" s="81">
        <f t="shared" si="0"/>
      </c>
      <c r="W41" s="77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3">
        <v>0</v>
      </c>
      <c r="M42" s="73">
        <v>0</v>
      </c>
      <c r="N42" s="74">
        <v>0</v>
      </c>
      <c r="O42" s="74">
        <v>0</v>
      </c>
      <c r="P42" s="74">
        <v>0</v>
      </c>
      <c r="Q42" s="73">
        <v>0</v>
      </c>
      <c r="R42" s="73">
        <v>0</v>
      </c>
      <c r="S42" s="81">
        <f t="shared" si="1"/>
        <v>0</v>
      </c>
      <c r="T42" s="76"/>
      <c r="U42" s="82">
        <f t="shared" si="2"/>
        <v>0</v>
      </c>
      <c r="V42" s="81">
        <f t="shared" si="0"/>
      </c>
      <c r="W42" s="77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3">
        <v>0</v>
      </c>
      <c r="M43" s="73">
        <v>0</v>
      </c>
      <c r="N43" s="74">
        <v>0</v>
      </c>
      <c r="O43" s="74">
        <v>0</v>
      </c>
      <c r="P43" s="74">
        <v>0</v>
      </c>
      <c r="Q43" s="73">
        <v>0</v>
      </c>
      <c r="R43" s="73">
        <v>0</v>
      </c>
      <c r="S43" s="81">
        <f t="shared" si="1"/>
        <v>0</v>
      </c>
      <c r="T43" s="76"/>
      <c r="U43" s="82">
        <f t="shared" si="2"/>
        <v>0</v>
      </c>
      <c r="V43" s="81">
        <f t="shared" si="0"/>
      </c>
      <c r="W43" s="77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3">
        <v>0</v>
      </c>
      <c r="M44" s="73">
        <v>0</v>
      </c>
      <c r="N44" s="74">
        <v>0</v>
      </c>
      <c r="O44" s="74">
        <v>0</v>
      </c>
      <c r="P44" s="74">
        <v>0</v>
      </c>
      <c r="Q44" s="73">
        <v>0</v>
      </c>
      <c r="R44" s="73">
        <v>0</v>
      </c>
      <c r="S44" s="81">
        <f t="shared" si="1"/>
        <v>0</v>
      </c>
      <c r="T44" s="76"/>
      <c r="U44" s="82">
        <f t="shared" si="2"/>
        <v>0</v>
      </c>
      <c r="V44" s="81">
        <f t="shared" si="0"/>
      </c>
      <c r="W44" s="77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3">
        <v>0</v>
      </c>
      <c r="M45" s="73">
        <v>0</v>
      </c>
      <c r="N45" s="74">
        <v>0</v>
      </c>
      <c r="O45" s="74">
        <v>0</v>
      </c>
      <c r="P45" s="74">
        <v>0</v>
      </c>
      <c r="Q45" s="73">
        <v>0</v>
      </c>
      <c r="R45" s="73">
        <v>0</v>
      </c>
      <c r="S45" s="81">
        <f t="shared" si="1"/>
        <v>0</v>
      </c>
      <c r="T45" s="76"/>
      <c r="U45" s="82">
        <f t="shared" si="2"/>
        <v>0</v>
      </c>
      <c r="V45" s="81">
        <f t="shared" si="0"/>
      </c>
      <c r="W45" s="77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3">
        <v>0</v>
      </c>
      <c r="M46" s="73">
        <v>0</v>
      </c>
      <c r="N46" s="74">
        <v>0</v>
      </c>
      <c r="O46" s="74">
        <v>0</v>
      </c>
      <c r="P46" s="74">
        <v>0</v>
      </c>
      <c r="Q46" s="73">
        <v>0</v>
      </c>
      <c r="R46" s="73">
        <v>0</v>
      </c>
      <c r="S46" s="81">
        <f t="shared" si="1"/>
        <v>0</v>
      </c>
      <c r="T46" s="76"/>
      <c r="U46" s="82">
        <f t="shared" si="2"/>
        <v>0</v>
      </c>
      <c r="V46" s="81">
        <f t="shared" si="0"/>
      </c>
      <c r="W46" s="77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3">
        <v>0</v>
      </c>
      <c r="M47" s="73">
        <v>0</v>
      </c>
      <c r="N47" s="74">
        <v>0</v>
      </c>
      <c r="O47" s="74">
        <v>0</v>
      </c>
      <c r="P47" s="74">
        <v>0</v>
      </c>
      <c r="Q47" s="73">
        <v>0</v>
      </c>
      <c r="R47" s="73">
        <v>0</v>
      </c>
      <c r="S47" s="81">
        <f t="shared" si="1"/>
        <v>0</v>
      </c>
      <c r="T47" s="76"/>
      <c r="U47" s="82">
        <f t="shared" si="2"/>
        <v>0</v>
      </c>
      <c r="V47" s="81">
        <f t="shared" si="0"/>
      </c>
      <c r="W47" s="77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3">
        <v>0</v>
      </c>
      <c r="M48" s="73">
        <v>0</v>
      </c>
      <c r="N48" s="74">
        <v>0</v>
      </c>
      <c r="O48" s="74">
        <v>0</v>
      </c>
      <c r="P48" s="74">
        <v>0</v>
      </c>
      <c r="Q48" s="73">
        <v>0</v>
      </c>
      <c r="R48" s="73">
        <v>0</v>
      </c>
      <c r="S48" s="81">
        <f t="shared" si="1"/>
        <v>0</v>
      </c>
      <c r="T48" s="76"/>
      <c r="U48" s="82">
        <f t="shared" si="2"/>
        <v>0</v>
      </c>
      <c r="V48" s="81">
        <f t="shared" si="0"/>
      </c>
      <c r="W48" s="77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3">
        <v>0</v>
      </c>
      <c r="M49" s="73">
        <v>0</v>
      </c>
      <c r="N49" s="74">
        <v>0</v>
      </c>
      <c r="O49" s="74">
        <v>0</v>
      </c>
      <c r="P49" s="74">
        <v>0</v>
      </c>
      <c r="Q49" s="73">
        <v>0</v>
      </c>
      <c r="R49" s="73">
        <v>0</v>
      </c>
      <c r="S49" s="81">
        <f t="shared" si="1"/>
        <v>0</v>
      </c>
      <c r="T49" s="76"/>
      <c r="U49" s="82">
        <f t="shared" si="2"/>
        <v>0</v>
      </c>
      <c r="V49" s="81">
        <f t="shared" si="0"/>
      </c>
      <c r="W49" s="77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3">
        <v>0</v>
      </c>
      <c r="M50" s="73">
        <v>0</v>
      </c>
      <c r="N50" s="74">
        <v>0</v>
      </c>
      <c r="O50" s="74">
        <v>0</v>
      </c>
      <c r="P50" s="74">
        <v>0</v>
      </c>
      <c r="Q50" s="73">
        <v>0</v>
      </c>
      <c r="R50" s="73">
        <v>0</v>
      </c>
      <c r="S50" s="81">
        <f t="shared" si="1"/>
        <v>0</v>
      </c>
      <c r="T50" s="73"/>
      <c r="U50" s="82">
        <f t="shared" si="2"/>
        <v>0</v>
      </c>
      <c r="V50" s="81">
        <f t="shared" si="0"/>
      </c>
      <c r="W50" s="75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3">
        <v>0</v>
      </c>
      <c r="M51" s="73">
        <v>0</v>
      </c>
      <c r="N51" s="74">
        <v>0</v>
      </c>
      <c r="O51" s="74">
        <v>0</v>
      </c>
      <c r="P51" s="74">
        <v>0</v>
      </c>
      <c r="Q51" s="73">
        <v>0</v>
      </c>
      <c r="R51" s="73">
        <v>0</v>
      </c>
      <c r="S51" s="81">
        <f t="shared" si="1"/>
        <v>0</v>
      </c>
      <c r="T51" s="73"/>
      <c r="U51" s="82">
        <f t="shared" si="2"/>
        <v>0</v>
      </c>
      <c r="V51" s="81">
        <f t="shared" si="0"/>
      </c>
      <c r="W51" s="75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3">
        <v>0</v>
      </c>
      <c r="M52" s="73">
        <v>0</v>
      </c>
      <c r="N52" s="74">
        <v>0</v>
      </c>
      <c r="O52" s="74">
        <v>0</v>
      </c>
      <c r="P52" s="74">
        <v>0</v>
      </c>
      <c r="Q52" s="73">
        <v>0</v>
      </c>
      <c r="R52" s="73">
        <v>0</v>
      </c>
      <c r="S52" s="81">
        <f t="shared" si="1"/>
        <v>0</v>
      </c>
      <c r="T52" s="73"/>
      <c r="U52" s="82">
        <f t="shared" si="2"/>
        <v>0</v>
      </c>
      <c r="V52" s="81">
        <f t="shared" si="0"/>
      </c>
      <c r="W52" s="75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3">
        <v>0</v>
      </c>
      <c r="M53" s="73">
        <v>0</v>
      </c>
      <c r="N53" s="74">
        <v>0</v>
      </c>
      <c r="O53" s="74">
        <v>0</v>
      </c>
      <c r="P53" s="74">
        <v>0</v>
      </c>
      <c r="Q53" s="73">
        <v>0</v>
      </c>
      <c r="R53" s="73">
        <v>0</v>
      </c>
      <c r="S53" s="81">
        <f t="shared" si="1"/>
        <v>0</v>
      </c>
      <c r="T53" s="76"/>
      <c r="U53" s="82">
        <f t="shared" si="2"/>
        <v>0</v>
      </c>
      <c r="V53" s="81">
        <f t="shared" si="0"/>
      </c>
      <c r="W53" s="77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3">
        <v>0</v>
      </c>
      <c r="M54" s="73">
        <v>0</v>
      </c>
      <c r="N54" s="74">
        <v>0</v>
      </c>
      <c r="O54" s="74">
        <v>0</v>
      </c>
      <c r="P54" s="74">
        <v>0</v>
      </c>
      <c r="Q54" s="73">
        <v>0</v>
      </c>
      <c r="R54" s="73">
        <v>0</v>
      </c>
      <c r="S54" s="81">
        <f t="shared" si="1"/>
        <v>0</v>
      </c>
      <c r="T54" s="76"/>
      <c r="U54" s="82">
        <f t="shared" si="2"/>
        <v>0</v>
      </c>
      <c r="V54" s="81">
        <f t="shared" si="0"/>
      </c>
      <c r="W54" s="77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3">
        <v>0</v>
      </c>
      <c r="M55" s="73">
        <v>0</v>
      </c>
      <c r="N55" s="74">
        <v>0</v>
      </c>
      <c r="O55" s="74">
        <v>0</v>
      </c>
      <c r="P55" s="74">
        <v>0</v>
      </c>
      <c r="Q55" s="73">
        <v>0</v>
      </c>
      <c r="R55" s="73">
        <v>0</v>
      </c>
      <c r="S55" s="81">
        <f t="shared" si="1"/>
        <v>0</v>
      </c>
      <c r="T55" s="76"/>
      <c r="U55" s="82">
        <f t="shared" si="2"/>
        <v>0</v>
      </c>
      <c r="V55" s="81">
        <f t="shared" si="0"/>
      </c>
      <c r="W55" s="77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3">
        <v>0</v>
      </c>
      <c r="M56" s="73">
        <v>0</v>
      </c>
      <c r="N56" s="74">
        <v>0</v>
      </c>
      <c r="O56" s="74">
        <v>0</v>
      </c>
      <c r="P56" s="74">
        <v>0</v>
      </c>
      <c r="Q56" s="73">
        <v>0</v>
      </c>
      <c r="R56" s="73">
        <v>0</v>
      </c>
      <c r="S56" s="81">
        <f t="shared" si="1"/>
        <v>0</v>
      </c>
      <c r="T56" s="76"/>
      <c r="U56" s="82">
        <f t="shared" si="2"/>
        <v>0</v>
      </c>
      <c r="V56" s="81">
        <f t="shared" si="0"/>
      </c>
      <c r="W56" s="77"/>
    </row>
    <row r="57" spans="1:23" ht="21.75" customHeight="1">
      <c r="A57" s="131" t="s">
        <v>28</v>
      </c>
      <c r="B57" s="132"/>
      <c r="C57" s="132"/>
      <c r="D57" s="132"/>
      <c r="E57" s="132"/>
      <c r="F57" s="132"/>
      <c r="G57" s="132"/>
      <c r="H57" s="132"/>
      <c r="I57" s="132"/>
      <c r="J57" s="133"/>
      <c r="K57" s="14">
        <f aca="true" t="shared" si="3" ref="K57:U57">SUM(K7:K56)</f>
        <v>4346.26229</v>
      </c>
      <c r="L57" s="14">
        <f t="shared" si="3"/>
        <v>0</v>
      </c>
      <c r="M57" s="14">
        <f t="shared" si="3"/>
        <v>356.17686999999995</v>
      </c>
      <c r="N57" s="14">
        <f t="shared" si="3"/>
        <v>17.08</v>
      </c>
      <c r="O57" s="14">
        <f t="shared" si="3"/>
        <v>0</v>
      </c>
      <c r="P57" s="14">
        <f t="shared" si="3"/>
        <v>0</v>
      </c>
      <c r="Q57" s="14">
        <f t="shared" si="3"/>
        <v>4187.488</v>
      </c>
      <c r="R57" s="14">
        <f t="shared" si="3"/>
        <v>0</v>
      </c>
      <c r="S57" s="78">
        <f t="shared" si="3"/>
        <v>3739.7271310000006</v>
      </c>
      <c r="T57" s="14">
        <f t="shared" si="3"/>
        <v>602.6478700000001</v>
      </c>
      <c r="U57" s="14">
        <f t="shared" si="3"/>
        <v>1067.2260727169999</v>
      </c>
      <c r="V57" s="79">
        <f t="shared" si="0"/>
        <v>7.211943335998182</v>
      </c>
      <c r="W57" s="80"/>
    </row>
    <row r="58" spans="1:23" ht="43.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R58" s="89"/>
      <c r="S58" s="89"/>
      <c r="T58" s="49"/>
      <c r="U58" s="49"/>
      <c r="V58" s="49"/>
      <c r="W58" s="49"/>
    </row>
    <row r="59" spans="18:23" ht="14.25">
      <c r="R59" s="49"/>
      <c r="S59" s="91"/>
      <c r="T59" s="91"/>
      <c r="U59" s="91"/>
      <c r="V59" s="91"/>
      <c r="W59" s="91"/>
    </row>
    <row r="60" spans="18:23" ht="18" customHeight="1">
      <c r="R60" s="49"/>
      <c r="S60" s="91"/>
      <c r="T60" s="91"/>
      <c r="U60" s="91"/>
      <c r="V60" s="91"/>
      <c r="W60" s="91"/>
    </row>
    <row r="61" spans="2:23" ht="24" customHeight="1">
      <c r="B61" s="13"/>
      <c r="R61" s="92"/>
      <c r="S61" s="92"/>
      <c r="T61" s="50"/>
      <c r="U61" s="50"/>
      <c r="V61" s="50"/>
      <c r="W61" s="51"/>
    </row>
    <row r="62" spans="18:23" ht="15.75" customHeight="1">
      <c r="R62" s="49"/>
      <c r="S62" s="91"/>
      <c r="T62" s="91"/>
      <c r="U62" s="91"/>
      <c r="V62" s="91"/>
      <c r="W62" s="91"/>
    </row>
    <row r="63" spans="18:23" ht="15.75" customHeight="1">
      <c r="R63" s="49"/>
      <c r="S63" s="91"/>
      <c r="T63" s="91"/>
      <c r="U63" s="91"/>
      <c r="V63" s="91"/>
      <c r="W63" s="91"/>
    </row>
    <row r="64" spans="19:23" ht="15.75">
      <c r="S64" s="52"/>
      <c r="T64" s="52"/>
      <c r="U64" s="53"/>
      <c r="V64" s="53"/>
      <c r="W64" s="53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fitToHeight="0" fitToWidth="1"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59" t="s">
        <v>81</v>
      </c>
      <c r="F12" s="5"/>
      <c r="G12" s="30"/>
    </row>
    <row r="13" spans="2:7" ht="15.75">
      <c r="B13" s="55" t="s">
        <v>52</v>
      </c>
      <c r="D13" s="60" t="s">
        <v>85</v>
      </c>
      <c r="F13" s="5"/>
      <c r="G13" s="26"/>
    </row>
    <row r="14" spans="2:7" ht="31.5">
      <c r="B14" s="55" t="s">
        <v>53</v>
      </c>
      <c r="D14" s="60" t="s">
        <v>86</v>
      </c>
      <c r="F14" s="5"/>
      <c r="G14" s="26"/>
    </row>
    <row r="15" spans="2:7" ht="31.5">
      <c r="B15" s="55" t="s">
        <v>54</v>
      </c>
      <c r="D15" s="61" t="s">
        <v>87</v>
      </c>
      <c r="F15" s="5"/>
      <c r="G15" s="26"/>
    </row>
    <row r="16" spans="2:7" ht="15">
      <c r="B16" s="55" t="s">
        <v>55</v>
      </c>
      <c r="F16" s="5"/>
      <c r="G16" s="26"/>
    </row>
    <row r="17" ht="15">
      <c r="B17" s="56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Anetka Braykova</cp:lastModifiedBy>
  <cp:lastPrinted>2017-02-15T09:14:35Z</cp:lastPrinted>
  <dcterms:created xsi:type="dcterms:W3CDTF">1996-10-14T23:33:28Z</dcterms:created>
  <dcterms:modified xsi:type="dcterms:W3CDTF">2017-02-15T09:19:40Z</dcterms:modified>
  <cp:category/>
  <cp:version/>
  <cp:contentType/>
  <cp:contentStatus/>
</cp:coreProperties>
</file>